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240" windowHeight="8505"/>
  </bookViews>
  <sheets>
    <sheet name="propostas" sheetId="5" r:id="rId1"/>
  </sheets>
  <calcPr calcId="125725"/>
  <fileRecoveryPr repairLoad="1"/>
</workbook>
</file>

<file path=xl/calcChain.xml><?xml version="1.0" encoding="utf-8"?>
<calcChain xmlns="http://schemas.openxmlformats.org/spreadsheetml/2006/main">
  <c r="J5" i="5"/>
  <c r="K5" s="1"/>
  <c r="K8"/>
  <c r="L8" s="1"/>
  <c r="M8" s="1"/>
  <c r="L5" s="1"/>
  <c r="E15"/>
  <c r="C7"/>
  <c r="D7" s="1"/>
  <c r="D14" s="1"/>
  <c r="D5"/>
  <c r="F5" s="1"/>
  <c r="M5" l="1"/>
  <c r="E5"/>
  <c r="G15"/>
  <c r="H15" s="1"/>
  <c r="I15" s="1"/>
  <c r="J15" l="1"/>
  <c r="K15" s="1"/>
  <c r="L15" s="1"/>
</calcChain>
</file>

<file path=xl/sharedStrings.xml><?xml version="1.0" encoding="utf-8"?>
<sst xmlns="http://schemas.openxmlformats.org/spreadsheetml/2006/main" count="28" uniqueCount="28">
  <si>
    <t>PORTUGAL</t>
  </si>
  <si>
    <t>INVESTIMENTO</t>
  </si>
  <si>
    <t>COMPRA</t>
  </si>
  <si>
    <t>CUSTOS</t>
  </si>
  <si>
    <t>Valor Nominal</t>
  </si>
  <si>
    <t>cupão bruto</t>
  </si>
  <si>
    <t>juro bruto</t>
  </si>
  <si>
    <t>juros líquidos (incluí custos)</t>
  </si>
  <si>
    <t>No final do tempo, cliente recebe valor nominal</t>
  </si>
  <si>
    <t>custo amort capital</t>
  </si>
  <si>
    <t>valor a receber</t>
  </si>
  <si>
    <t>capital+juros</t>
  </si>
  <si>
    <t>ganho face investimento</t>
  </si>
  <si>
    <t>em €</t>
  </si>
  <si>
    <t>em%</t>
  </si>
  <si>
    <t>média aprx ano</t>
  </si>
  <si>
    <t>Data pgt cupão</t>
  </si>
  <si>
    <t>pagto ult cupão</t>
  </si>
  <si>
    <t>data operação</t>
  </si>
  <si>
    <t>bruto</t>
  </si>
  <si>
    <t>líquido</t>
  </si>
  <si>
    <t>jr corridos</t>
  </si>
  <si>
    <t>valor a pagar</t>
  </si>
  <si>
    <t>nº de dias</t>
  </si>
  <si>
    <t>Notas de preenchimento:</t>
  </si>
  <si>
    <t>nas células a amarelo não fazer alterações</t>
  </si>
  <si>
    <t>nos juros líquidos fazer copy paste values do 1º</t>
  </si>
  <si>
    <t>na média aprx ano nos ganhos de investimento ajustar o nº de anos</t>
  </si>
</sst>
</file>

<file path=xl/styles.xml><?xml version="1.0" encoding="utf-8"?>
<styleSheet xmlns="http://schemas.openxmlformats.org/spreadsheetml/2006/main">
  <numFmts count="2">
    <numFmt numFmtId="164" formatCode="0.0%"/>
    <numFmt numFmtId="165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164" fontId="0" fillId="0" borderId="0" xfId="1" applyNumberFormat="1" applyFont="1"/>
    <xf numFmtId="10" fontId="0" fillId="0" borderId="0" xfId="1" applyNumberFormat="1" applyFont="1"/>
    <xf numFmtId="0" fontId="0" fillId="0" borderId="0" xfId="0" applyAlignment="1">
      <alignment horizontal="right"/>
    </xf>
    <xf numFmtId="10" fontId="0" fillId="0" borderId="0" xfId="0" applyNumberFormat="1"/>
    <xf numFmtId="9" fontId="0" fillId="0" borderId="0" xfId="0" applyNumberFormat="1"/>
    <xf numFmtId="0" fontId="0" fillId="0" borderId="0" xfId="0"/>
    <xf numFmtId="2" fontId="0" fillId="0" borderId="0" xfId="0" applyNumberFormat="1"/>
    <xf numFmtId="165" fontId="0" fillId="0" borderId="0" xfId="0" applyNumberForma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4" fontId="0" fillId="0" borderId="0" xfId="0" applyNumberFormat="1"/>
    <xf numFmtId="0" fontId="0" fillId="2" borderId="0" xfId="0" applyFill="1"/>
    <xf numFmtId="2" fontId="0" fillId="2" borderId="0" xfId="0" applyNumberFormat="1" applyFill="1"/>
    <xf numFmtId="165" fontId="0" fillId="2" borderId="0" xfId="0" applyNumberFormat="1" applyFill="1"/>
    <xf numFmtId="10" fontId="0" fillId="2" borderId="0" xfId="0" applyNumberFormat="1" applyFill="1"/>
    <xf numFmtId="164" fontId="0" fillId="2" borderId="0" xfId="1" applyNumberFormat="1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e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0"/>
  <sheetViews>
    <sheetView tabSelected="1" topLeftCell="A2" workbookViewId="0">
      <selection activeCell="B5" sqref="B5"/>
    </sheetView>
  </sheetViews>
  <sheetFormatPr defaultRowHeight="15"/>
  <cols>
    <col min="1" max="1" width="13.85546875" bestFit="1" customWidth="1"/>
    <col min="2" max="2" width="11.5703125" bestFit="1" customWidth="1"/>
    <col min="3" max="3" width="9.85546875" bestFit="1" customWidth="1"/>
    <col min="8" max="8" width="14.140625" customWidth="1"/>
    <col min="9" max="9" width="14.5703125" customWidth="1"/>
    <col min="10" max="10" width="10.42578125" bestFit="1" customWidth="1"/>
  </cols>
  <sheetData>
    <row r="2" spans="1:13">
      <c r="A2" s="18" t="s">
        <v>0</v>
      </c>
      <c r="B2" s="18"/>
      <c r="C2" s="18"/>
      <c r="D2" s="18"/>
      <c r="E2" s="18"/>
      <c r="F2" s="18"/>
      <c r="G2" s="18"/>
      <c r="K2" s="5"/>
    </row>
    <row r="3" spans="1:13">
      <c r="A3" s="6"/>
      <c r="B3" s="6"/>
      <c r="C3" s="6"/>
      <c r="D3" s="6"/>
      <c r="E3" s="6"/>
      <c r="F3" s="6"/>
      <c r="G3" s="6"/>
      <c r="K3" s="4">
        <v>2.5000000000000001E-3</v>
      </c>
    </row>
    <row r="4" spans="1:13">
      <c r="A4" s="6" t="s">
        <v>16</v>
      </c>
      <c r="B4" s="12">
        <v>41075</v>
      </c>
      <c r="C4" s="6"/>
      <c r="D4" s="6"/>
      <c r="E4" s="6"/>
      <c r="F4" s="6"/>
      <c r="G4" s="6"/>
      <c r="J4" s="9" t="s">
        <v>2</v>
      </c>
      <c r="K4" s="9" t="s">
        <v>3</v>
      </c>
      <c r="L4" s="9" t="s">
        <v>21</v>
      </c>
      <c r="M4" s="9" t="s">
        <v>22</v>
      </c>
    </row>
    <row r="5" spans="1:13">
      <c r="A5" s="6" t="s">
        <v>4</v>
      </c>
      <c r="B5" s="6">
        <v>10000</v>
      </c>
      <c r="C5" s="6">
        <v>96</v>
      </c>
      <c r="D5" s="6">
        <f>C5*B5/100</f>
        <v>9600</v>
      </c>
      <c r="E5" s="6">
        <f>D5+D7-G7</f>
        <v>9984.65</v>
      </c>
      <c r="F5" s="6">
        <f>B5-D5</f>
        <v>400</v>
      </c>
      <c r="G5" s="6"/>
      <c r="I5" s="10" t="s">
        <v>1</v>
      </c>
      <c r="J5" s="13">
        <f>B5*C5/100</f>
        <v>9600</v>
      </c>
      <c r="K5" s="14">
        <f>IF(J5*K3&lt;30,30,J5*K3)*1.04</f>
        <v>31.200000000000003</v>
      </c>
      <c r="L5" s="15">
        <f>M8</f>
        <v>13.083333333333332</v>
      </c>
      <c r="M5" s="14">
        <f>L5+K5+J5</f>
        <v>9644.2833333333328</v>
      </c>
    </row>
    <row r="6" spans="1:13" s="6" customFormat="1">
      <c r="B6" s="9" t="s">
        <v>5</v>
      </c>
      <c r="C6" s="9" t="s">
        <v>6</v>
      </c>
      <c r="D6" s="9" t="s">
        <v>7</v>
      </c>
      <c r="I6" s="3"/>
      <c r="K6" s="7"/>
      <c r="L6" s="8"/>
      <c r="M6" s="7"/>
    </row>
    <row r="7" spans="1:13">
      <c r="A7" s="6">
        <v>2012</v>
      </c>
      <c r="B7" s="4">
        <v>0.05</v>
      </c>
      <c r="C7" s="6">
        <f>B7*B5</f>
        <v>500</v>
      </c>
      <c r="D7" s="13">
        <f>C7*0.785*0.98</f>
        <v>384.65</v>
      </c>
      <c r="E7" s="2"/>
      <c r="F7" s="6"/>
      <c r="G7" s="6"/>
      <c r="H7" s="6"/>
      <c r="K7" s="11" t="s">
        <v>23</v>
      </c>
      <c r="L7" s="11" t="s">
        <v>19</v>
      </c>
      <c r="M7" s="11" t="s">
        <v>20</v>
      </c>
    </row>
    <row r="8" spans="1:13">
      <c r="A8" s="6"/>
      <c r="B8" s="6"/>
      <c r="C8" s="6"/>
      <c r="D8" s="6"/>
      <c r="E8" s="6"/>
      <c r="F8" s="6"/>
      <c r="G8" s="6"/>
      <c r="I8" s="6" t="s">
        <v>17</v>
      </c>
      <c r="J8" s="12">
        <v>40709</v>
      </c>
      <c r="K8" s="13">
        <f>J9-J8</f>
        <v>12</v>
      </c>
      <c r="L8" s="13">
        <f>B7/360*K8*B5</f>
        <v>16.666666666666664</v>
      </c>
      <c r="M8" s="13">
        <f>L8*0.785</f>
        <v>13.083333333333332</v>
      </c>
    </row>
    <row r="9" spans="1:13">
      <c r="A9" s="6"/>
      <c r="B9" s="6"/>
      <c r="C9" s="6"/>
      <c r="D9" s="6"/>
      <c r="E9" s="6"/>
      <c r="F9" s="6"/>
      <c r="G9" s="6"/>
      <c r="I9" s="6" t="s">
        <v>18</v>
      </c>
      <c r="J9" s="12">
        <v>40721</v>
      </c>
    </row>
    <row r="10" spans="1:13">
      <c r="A10" s="6"/>
      <c r="B10" s="6"/>
      <c r="C10" s="6"/>
      <c r="D10" s="6"/>
      <c r="E10" s="6"/>
      <c r="F10" s="6"/>
      <c r="G10" s="6"/>
    </row>
    <row r="11" spans="1:13">
      <c r="A11" s="6"/>
      <c r="B11" s="6"/>
      <c r="C11" s="6"/>
      <c r="D11" s="6"/>
      <c r="E11" s="6"/>
      <c r="F11" s="6"/>
      <c r="G11" s="6"/>
    </row>
    <row r="12" spans="1:13">
      <c r="A12" s="6"/>
      <c r="B12" s="6"/>
      <c r="C12" s="6"/>
      <c r="D12" s="6"/>
      <c r="E12" s="1"/>
      <c r="F12" s="2"/>
      <c r="G12" s="4"/>
    </row>
    <row r="13" spans="1:13">
      <c r="A13" s="6"/>
      <c r="B13" s="6"/>
      <c r="C13" s="6"/>
      <c r="D13" s="6"/>
      <c r="E13" s="6"/>
      <c r="F13" s="6"/>
      <c r="G13" s="6"/>
      <c r="J13" s="18" t="s">
        <v>12</v>
      </c>
      <c r="K13" s="18"/>
      <c r="L13" s="18"/>
    </row>
    <row r="14" spans="1:13">
      <c r="A14" s="6"/>
      <c r="B14" s="6"/>
      <c r="C14" s="5"/>
      <c r="D14" s="9">
        <f>SUM(D7:D13)</f>
        <v>384.65</v>
      </c>
      <c r="F14" s="19" t="s">
        <v>9</v>
      </c>
      <c r="G14" s="19"/>
      <c r="H14" s="6" t="s">
        <v>10</v>
      </c>
      <c r="I14" s="9" t="s">
        <v>11</v>
      </c>
      <c r="J14" s="11" t="s">
        <v>13</v>
      </c>
      <c r="K14" s="11" t="s">
        <v>14</v>
      </c>
      <c r="L14" s="9" t="s">
        <v>15</v>
      </c>
      <c r="M14" s="9"/>
    </row>
    <row r="15" spans="1:13">
      <c r="A15" s="13" t="s">
        <v>8</v>
      </c>
      <c r="B15" s="13"/>
      <c r="C15" s="13"/>
      <c r="D15" s="13"/>
      <c r="E15" s="13">
        <f>B5</f>
        <v>10000</v>
      </c>
      <c r="F15" s="16">
        <v>2E-3</v>
      </c>
      <c r="G15" s="13">
        <f>F15*E15</f>
        <v>20</v>
      </c>
      <c r="H15" s="13">
        <f>E15-G15</f>
        <v>9980</v>
      </c>
      <c r="I15" s="13">
        <f>H15+D14</f>
        <v>10364.65</v>
      </c>
      <c r="J15" s="14">
        <f>I15-M5</f>
        <v>720.36666666666679</v>
      </c>
      <c r="K15" s="17">
        <f>J15/M5</f>
        <v>7.4693644075851509E-2</v>
      </c>
      <c r="L15" s="2">
        <f>K15</f>
        <v>7.4693644075851509E-2</v>
      </c>
    </row>
    <row r="16" spans="1:13">
      <c r="A16" s="6"/>
      <c r="B16" s="6"/>
      <c r="C16" s="6"/>
      <c r="D16" s="6"/>
      <c r="E16" s="6"/>
      <c r="F16" s="18"/>
      <c r="G16" s="18"/>
    </row>
    <row r="17" spans="1:8" s="6" customFormat="1">
      <c r="A17" s="6" t="s">
        <v>24</v>
      </c>
      <c r="C17" s="6" t="s">
        <v>25</v>
      </c>
      <c r="F17" s="11"/>
      <c r="G17" s="11"/>
    </row>
    <row r="18" spans="1:8" s="6" customFormat="1">
      <c r="C18" s="6" t="s">
        <v>26</v>
      </c>
      <c r="F18" s="11"/>
      <c r="G18" s="11"/>
    </row>
    <row r="19" spans="1:8">
      <c r="A19" s="6"/>
      <c r="B19" s="6"/>
      <c r="C19" s="6" t="s">
        <v>27</v>
      </c>
      <c r="D19" s="6"/>
      <c r="E19" s="6"/>
      <c r="F19" s="7"/>
      <c r="G19" s="6"/>
      <c r="H19" s="6"/>
    </row>
    <row r="20" spans="1:8">
      <c r="A20" s="6"/>
      <c r="B20" s="6"/>
      <c r="C20" s="6"/>
      <c r="D20" s="6"/>
      <c r="E20" s="6"/>
      <c r="F20" s="6"/>
      <c r="G20" s="6"/>
    </row>
  </sheetData>
  <mergeCells count="4">
    <mergeCell ref="A2:G2"/>
    <mergeCell ref="F16:G16"/>
    <mergeCell ref="F14:G14"/>
    <mergeCell ref="J13:L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propostas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P_Gil</dc:creator>
  <cp:lastModifiedBy>NUNO</cp:lastModifiedBy>
  <dcterms:created xsi:type="dcterms:W3CDTF">2011-01-10T16:50:34Z</dcterms:created>
  <dcterms:modified xsi:type="dcterms:W3CDTF">2011-06-30T13:08:03Z</dcterms:modified>
</cp:coreProperties>
</file>